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948" yWindow="60" windowWidth="8208" windowHeight="10320" tabRatio="855" activeTab="0"/>
  </bookViews>
  <sheets>
    <sheet name="Таблица" sheetId="1" r:id="rId1"/>
  </sheets>
  <definedNames>
    <definedName name="_xlnm.Print_Titles" localSheetId="0">'Таблица'!$2:$2</definedName>
    <definedName name="Итого">#REF!</definedName>
    <definedName name="Наименование">#REF!</definedName>
    <definedName name="Налоговые_доходы">#REF!</definedName>
    <definedName name="Налоговые_доходы__в_том_числе">#REF!</definedName>
    <definedName name="Неналоговые_доходы">#REF!</definedName>
    <definedName name="План">#REF!</definedName>
    <definedName name="Факт">#REF!</definedName>
  </definedNames>
  <calcPr fullCalcOnLoad="1"/>
</workbook>
</file>

<file path=xl/sharedStrings.xml><?xml version="1.0" encoding="utf-8"?>
<sst xmlns="http://schemas.openxmlformats.org/spreadsheetml/2006/main" count="80" uniqueCount="74">
  <si>
    <t>Земельный налог</t>
  </si>
  <si>
    <t>Государственная пошлина</t>
  </si>
  <si>
    <t>Административные платежи и сборы</t>
  </si>
  <si>
    <t>Прочие неналоговые доходы</t>
  </si>
  <si>
    <t>Факт</t>
  </si>
  <si>
    <t>Налог на доходы физических лиц</t>
  </si>
  <si>
    <t>Наименование доходов</t>
  </si>
  <si>
    <t>* - план годовой утверждённый (уточнённый)</t>
  </si>
  <si>
    <t>Арендная плата за землю**</t>
  </si>
  <si>
    <t>** - общая сумма по указанным кодам</t>
  </si>
  <si>
    <t>Плата за негативное воздействие на окружающую среду</t>
  </si>
  <si>
    <t>Единый сельскохозяйственный налог</t>
  </si>
  <si>
    <t>1 00 00000 00 0000 000</t>
  </si>
  <si>
    <t>1 01 02000 01 0000 110</t>
  </si>
  <si>
    <t>1 05 03000 01 0000 110</t>
  </si>
  <si>
    <t>Налог на имущество физических лиц</t>
  </si>
  <si>
    <t>1 08 00000 00 0000 000</t>
  </si>
  <si>
    <t>Доходы от сдачи в аренду имущества</t>
  </si>
  <si>
    <t>1 12 01000 01 0000 120</t>
  </si>
  <si>
    <t>Доходы от оказания платных услуг и компенсации затрат государства</t>
  </si>
  <si>
    <t>1 13 00000 00 0000 000</t>
  </si>
  <si>
    <t>1 15 00000 00 0000 000</t>
  </si>
  <si>
    <t>1 16 00000 00 0000 000</t>
  </si>
  <si>
    <t>1 17 00000 00 0000 000</t>
  </si>
  <si>
    <t>Код БК***</t>
  </si>
  <si>
    <t>*** - общая сумма по коду без учёта кода администратора платежа</t>
  </si>
  <si>
    <t>Налог на добычу полезных ископаемых</t>
  </si>
  <si>
    <t>1 07 01000 01 0000 110</t>
  </si>
  <si>
    <t>Задолженость и перерасчёты по отменённым налогам, сборам и иным обязательным платежам</t>
  </si>
  <si>
    <t>1 09 00000 00 0000 000</t>
  </si>
  <si>
    <t>Налог на прибыль организаций</t>
  </si>
  <si>
    <t>1 01 01000 00 0000 110</t>
  </si>
  <si>
    <t>1 11 00 000 00 0000 120</t>
  </si>
  <si>
    <t>Доходы от использования имущества, находящегося в государственной и муниципальной собственности, в т.ч.:</t>
  </si>
  <si>
    <t>1 11 05010 00 0000 120 -    1 11 05025 00 0000 120</t>
  </si>
  <si>
    <t>1 11 05030 00 0000 120 -   1 11 05035 00 0000 120</t>
  </si>
  <si>
    <t>Платежи при пользовании недрами</t>
  </si>
  <si>
    <t>1 12 02000 01 0000 120</t>
  </si>
  <si>
    <t>Прочие доходы от использования имущества****</t>
  </si>
  <si>
    <t>**** - в том числе доходы от перечисления части прибыли</t>
  </si>
  <si>
    <t>Строка для коментариев</t>
  </si>
  <si>
    <t>Единый налог на вменённый доход для отд. видов деят.</t>
  </si>
  <si>
    <t>Штрафы, санкции, возмещение ущерба</t>
  </si>
  <si>
    <t>1 05 02000 02 0000 110</t>
  </si>
  <si>
    <t>1 06 01000 00 0000 110</t>
  </si>
  <si>
    <t>1 06 06000 00 0000 110</t>
  </si>
  <si>
    <t>% испол-нения</t>
  </si>
  <si>
    <t>Доходы от продажи земельных участков</t>
  </si>
  <si>
    <t>2 00 00000 00 0000 000</t>
  </si>
  <si>
    <t>X</t>
  </si>
  <si>
    <t>уд. вес от собственных доходов</t>
  </si>
  <si>
    <t>в том числе:</t>
  </si>
  <si>
    <t>ИТОГО ДОХОДОВ</t>
  </si>
  <si>
    <t>1. Всего собственных доходов:</t>
  </si>
  <si>
    <t>1.1. Налоговые доходы, в т.ч.:</t>
  </si>
  <si>
    <t>1.2. Неналоговые доходы, в т.ч.:</t>
  </si>
  <si>
    <t>2. Безвозмездные поступления от других бюджетов бюджетной системы РФ</t>
  </si>
  <si>
    <t>1 05 01040 02 0000 110</t>
  </si>
  <si>
    <t>1 14 02000 00 0000 000</t>
  </si>
  <si>
    <t>1 14 06000 00 0000 000</t>
  </si>
  <si>
    <t>Утверждено по бюджету на 2012г.*</t>
  </si>
  <si>
    <t>Безвозмездные поступления от других бюджетов бюджетной системы РФ</t>
  </si>
  <si>
    <t>2 02 00000 00 0000 000</t>
  </si>
  <si>
    <t>-</t>
  </si>
  <si>
    <t>Прочие безвозмездные поступления в бюджеты городских округов</t>
  </si>
  <si>
    <t>2 07 00000 00 0000 000</t>
  </si>
  <si>
    <t>Доходы бюджетов городских округов от возврата остатков прошлых лет</t>
  </si>
  <si>
    <t>2 18 00000 00 0000 000</t>
  </si>
  <si>
    <t>Возврат остатков субсидий и субвенций прошлых лет</t>
  </si>
  <si>
    <t>2 19 00000 00 0000 000</t>
  </si>
  <si>
    <t>Доходы от реализации имущества</t>
  </si>
  <si>
    <t>Налог, взимаемый в связи с применением упрощенной системы налогообложения</t>
  </si>
  <si>
    <t xml:space="preserve"> Поступление доходов в бюджет городского округа г. Переславля-Залесского                                          (по состоянию на 01.01.2013г.)</t>
  </si>
  <si>
    <t>Исполнено на 01.01.2013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</si>
</sst>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_р_."/>
    <numFmt numFmtId="167" formatCode="0.000"/>
    <numFmt numFmtId="168" formatCode="0.0000"/>
    <numFmt numFmtId="169" formatCode="0.000%"/>
    <numFmt numFmtId="170" formatCode="#,##0.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1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vertical="center" wrapText="1"/>
      <protection/>
    </xf>
    <xf numFmtId="49" fontId="7" fillId="0" borderId="0" xfId="0" applyNumberFormat="1" applyFont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11" fillId="0" borderId="10" xfId="0" applyNumberFormat="1" applyFont="1" applyBorder="1" applyAlignment="1" applyProtection="1">
      <alignment horizontal="center" vertical="center"/>
      <protection/>
    </xf>
    <xf numFmtId="3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64" fontId="4" fillId="0" borderId="10" xfId="0" applyNumberFormat="1" applyFont="1" applyBorder="1" applyAlignment="1" applyProtection="1">
      <alignment horizontal="center" vertical="center"/>
      <protection/>
    </xf>
    <xf numFmtId="164" fontId="4" fillId="0" borderId="10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0" fontId="3" fillId="8" borderId="10" xfId="0" applyFont="1" applyFill="1" applyBorder="1" applyAlignment="1" applyProtection="1">
      <alignment vertical="center" wrapText="1"/>
      <protection/>
    </xf>
    <xf numFmtId="49" fontId="8" fillId="8" borderId="10" xfId="0" applyNumberFormat="1" applyFont="1" applyFill="1" applyBorder="1" applyAlignment="1" applyProtection="1">
      <alignment horizontal="center" vertical="center" wrapText="1"/>
      <protection/>
    </xf>
    <xf numFmtId="0" fontId="3" fillId="5" borderId="10" xfId="0" applyFont="1" applyFill="1" applyBorder="1" applyAlignment="1" applyProtection="1">
      <alignment vertical="center" wrapText="1"/>
      <protection/>
    </xf>
    <xf numFmtId="49" fontId="8" fillId="5" borderId="10" xfId="0" applyNumberFormat="1" applyFont="1" applyFill="1" applyBorder="1" applyAlignment="1" applyProtection="1">
      <alignment horizontal="center" vertical="center" wrapText="1"/>
      <protection/>
    </xf>
    <xf numFmtId="0" fontId="5" fillId="24" borderId="10" xfId="0" applyFont="1" applyFill="1" applyBorder="1" applyAlignment="1" applyProtection="1">
      <alignment vertical="center" wrapText="1"/>
      <protection/>
    </xf>
    <xf numFmtId="49" fontId="9" fillId="24" borderId="10" xfId="0" applyNumberFormat="1" applyFont="1" applyFill="1" applyBorder="1" applyAlignment="1" applyProtection="1">
      <alignment horizontal="center" vertical="center" wrapText="1"/>
      <protection/>
    </xf>
    <xf numFmtId="164" fontId="4" fillId="24" borderId="10" xfId="0" applyNumberFormat="1" applyFont="1" applyFill="1" applyBorder="1" applyAlignment="1" applyProtection="1">
      <alignment horizontal="center" vertical="center"/>
      <protection/>
    </xf>
    <xf numFmtId="0" fontId="5" fillId="8" borderId="10" xfId="0" applyFont="1" applyFill="1" applyBorder="1" applyAlignment="1" applyProtection="1">
      <alignment vertical="center" wrapText="1"/>
      <protection/>
    </xf>
    <xf numFmtId="49" fontId="13" fillId="25" borderId="10" xfId="0" applyNumberFormat="1" applyFont="1" applyFill="1" applyBorder="1" applyAlignment="1" applyProtection="1">
      <alignment horizontal="center" vertical="center" wrapText="1"/>
      <protection/>
    </xf>
    <xf numFmtId="0" fontId="13" fillId="25" borderId="10" xfId="0" applyFont="1" applyFill="1" applyBorder="1" applyAlignment="1" applyProtection="1">
      <alignment horizontal="center" vertical="center" wrapText="1"/>
      <protection/>
    </xf>
    <xf numFmtId="0" fontId="13" fillId="25" borderId="10" xfId="0" applyFont="1" applyFill="1" applyBorder="1" applyAlignment="1" applyProtection="1">
      <alignment horizontal="center" vertical="center"/>
      <protection/>
    </xf>
    <xf numFmtId="164" fontId="13" fillId="25" borderId="10" xfId="0" applyNumberFormat="1" applyFont="1" applyFill="1" applyBorder="1" applyAlignment="1" applyProtection="1">
      <alignment horizontal="center" vertical="center" wrapText="1"/>
      <protection/>
    </xf>
    <xf numFmtId="164" fontId="4" fillId="8" borderId="10" xfId="0" applyNumberFormat="1" applyFont="1" applyFill="1" applyBorder="1" applyAlignment="1" applyProtection="1">
      <alignment horizontal="center" vertical="center"/>
      <protection/>
    </xf>
    <xf numFmtId="164" fontId="4" fillId="5" borderId="10" xfId="0" applyNumberFormat="1" applyFont="1" applyFill="1" applyBorder="1" applyAlignment="1" applyProtection="1">
      <alignment horizontal="center" vertical="center"/>
      <protection/>
    </xf>
    <xf numFmtId="3" fontId="3" fillId="8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24" borderId="10" xfId="0" applyNumberFormat="1" applyFont="1" applyFill="1" applyBorder="1" applyAlignment="1" applyProtection="1">
      <alignment horizontal="center" vertical="center"/>
      <protection/>
    </xf>
    <xf numFmtId="3" fontId="14" fillId="0" borderId="10" xfId="0" applyNumberFormat="1" applyFont="1" applyBorder="1" applyAlignment="1" applyProtection="1">
      <alignment horizontal="center" vertical="center"/>
      <protection/>
    </xf>
    <xf numFmtId="3" fontId="14" fillId="8" borderId="10" xfId="0" applyNumberFormat="1" applyFont="1" applyFill="1" applyBorder="1" applyAlignment="1" applyProtection="1">
      <alignment horizontal="center" vertical="center"/>
      <protection/>
    </xf>
    <xf numFmtId="3" fontId="3" fillId="5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14" fillId="0" borderId="10" xfId="0" applyNumberFormat="1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26" borderId="10" xfId="0" applyNumberFormat="1" applyFont="1" applyFill="1" applyBorder="1" applyAlignment="1" applyProtection="1">
      <alignment horizontal="center" vertical="center"/>
      <protection/>
    </xf>
    <xf numFmtId="166" fontId="3" fillId="8" borderId="10" xfId="0" applyNumberFormat="1" applyFont="1" applyFill="1" applyBorder="1" applyAlignment="1" applyProtection="1">
      <alignment horizontal="center" vertical="center"/>
      <protection/>
    </xf>
    <xf numFmtId="166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 shrinkToFi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45.00390625" style="4" customWidth="1"/>
    <col min="2" max="2" width="19.50390625" style="7" customWidth="1"/>
    <col min="3" max="3" width="12.875" style="13" customWidth="1"/>
    <col min="4" max="4" width="10.50390625" style="5" hidden="1" customWidth="1"/>
    <col min="5" max="5" width="12.375" style="2" customWidth="1"/>
    <col min="6" max="6" width="9.125" style="25" customWidth="1"/>
    <col min="7" max="7" width="14.125" style="25" customWidth="1"/>
    <col min="8" max="16384" width="9.125" style="2" customWidth="1"/>
  </cols>
  <sheetData>
    <row r="1" spans="1:7" ht="42.75" customHeight="1">
      <c r="A1" s="58" t="s">
        <v>72</v>
      </c>
      <c r="B1" s="58"/>
      <c r="C1" s="58"/>
      <c r="D1" s="58"/>
      <c r="E1" s="58"/>
      <c r="F1" s="58"/>
      <c r="G1" s="58"/>
    </row>
    <row r="2" spans="1:7" ht="62.25">
      <c r="A2" s="35" t="s">
        <v>6</v>
      </c>
      <c r="B2" s="34" t="s">
        <v>24</v>
      </c>
      <c r="C2" s="35" t="s">
        <v>60</v>
      </c>
      <c r="D2" s="36" t="s">
        <v>4</v>
      </c>
      <c r="E2" s="35" t="s">
        <v>73</v>
      </c>
      <c r="F2" s="37" t="s">
        <v>46</v>
      </c>
      <c r="G2" s="37" t="s">
        <v>50</v>
      </c>
    </row>
    <row r="3" spans="1:7" ht="13.5">
      <c r="A3" s="26" t="s">
        <v>53</v>
      </c>
      <c r="B3" s="27" t="s">
        <v>12</v>
      </c>
      <c r="C3" s="40">
        <f>C5+C16</f>
        <v>424088</v>
      </c>
      <c r="D3" s="40" t="e">
        <f>D5+D16-#REF!</f>
        <v>#REF!</v>
      </c>
      <c r="E3" s="40">
        <f>E5+E16</f>
        <v>435429</v>
      </c>
      <c r="F3" s="38">
        <f>E3/C3</f>
        <v>1.0267420912640772</v>
      </c>
      <c r="G3" s="38">
        <f>E3/E3</f>
        <v>1</v>
      </c>
    </row>
    <row r="4" spans="1:7" ht="13.5">
      <c r="A4" s="1" t="s">
        <v>51</v>
      </c>
      <c r="B4" s="8"/>
      <c r="C4" s="41"/>
      <c r="D4" s="41"/>
      <c r="E4" s="41"/>
      <c r="F4" s="23"/>
      <c r="G4" s="23"/>
    </row>
    <row r="5" spans="1:7" s="18" customFormat="1" ht="14.25">
      <c r="A5" s="30" t="s">
        <v>54</v>
      </c>
      <c r="B5" s="31"/>
      <c r="C5" s="42">
        <f>C6+C7+C9+C10+C11+C12+C13+C14+C15+C8</f>
        <v>315371</v>
      </c>
      <c r="D5" s="42">
        <f>D6+D7+D9+D10+D11+D12+D13+D14+D15+D8</f>
        <v>150093</v>
      </c>
      <c r="E5" s="42">
        <f>E6+E7+E9+E10+E11+E12+E13+E14+E15+E8</f>
        <v>325088</v>
      </c>
      <c r="F5" s="32">
        <f>E5/C5</f>
        <v>1.0308113301476673</v>
      </c>
      <c r="G5" s="32">
        <f>E5/E3</f>
        <v>0.7465924410179386</v>
      </c>
    </row>
    <row r="6" spans="1:7" s="19" customFormat="1" ht="13.5">
      <c r="A6" s="3" t="s">
        <v>30</v>
      </c>
      <c r="B6" s="9" t="s">
        <v>31</v>
      </c>
      <c r="C6" s="41"/>
      <c r="D6" s="43"/>
      <c r="E6" s="41"/>
      <c r="F6" s="23"/>
      <c r="G6" s="23"/>
    </row>
    <row r="7" spans="1:7" s="19" customFormat="1" ht="17.25" customHeight="1">
      <c r="A7" s="3" t="s">
        <v>5</v>
      </c>
      <c r="B7" s="9" t="s">
        <v>13</v>
      </c>
      <c r="C7" s="14">
        <v>176840</v>
      </c>
      <c r="D7" s="16">
        <v>122815</v>
      </c>
      <c r="E7" s="14">
        <v>177374</v>
      </c>
      <c r="F7" s="23">
        <f>E7/C7</f>
        <v>1.0030196788057</v>
      </c>
      <c r="G7" s="23">
        <f>E7/E3</f>
        <v>0.40735458593708734</v>
      </c>
    </row>
    <row r="8" spans="1:7" s="19" customFormat="1" ht="28.5" customHeight="1">
      <c r="A8" s="3" t="s">
        <v>71</v>
      </c>
      <c r="B8" s="9" t="s">
        <v>57</v>
      </c>
      <c r="C8" s="14">
        <v>32</v>
      </c>
      <c r="D8" s="16"/>
      <c r="E8" s="14">
        <v>32</v>
      </c>
      <c r="F8" s="23">
        <f>E8/C8</f>
        <v>1</v>
      </c>
      <c r="G8" s="23">
        <f>E8/E3</f>
        <v>7.349074131488715E-05</v>
      </c>
    </row>
    <row r="9" spans="1:7" s="19" customFormat="1" ht="27.75" customHeight="1">
      <c r="A9" s="3" t="s">
        <v>41</v>
      </c>
      <c r="B9" s="9" t="s">
        <v>43</v>
      </c>
      <c r="C9" s="14">
        <v>27450</v>
      </c>
      <c r="D9" s="16">
        <v>12867</v>
      </c>
      <c r="E9" s="14">
        <v>27386</v>
      </c>
      <c r="F9" s="23">
        <f>E9/C9</f>
        <v>0.9976684881602914</v>
      </c>
      <c r="G9" s="23">
        <f>E9/E3</f>
        <v>0.06289429505154687</v>
      </c>
    </row>
    <row r="10" spans="1:7" s="19" customFormat="1" ht="16.5" customHeight="1">
      <c r="A10" s="3" t="s">
        <v>11</v>
      </c>
      <c r="B10" s="9" t="s">
        <v>14</v>
      </c>
      <c r="C10" s="14">
        <v>4</v>
      </c>
      <c r="D10" s="16">
        <v>3</v>
      </c>
      <c r="E10" s="14">
        <v>4</v>
      </c>
      <c r="F10" s="23">
        <f>E10/C10</f>
        <v>1</v>
      </c>
      <c r="G10" s="23">
        <f>E10/E3</f>
        <v>9.186342664360894E-06</v>
      </c>
    </row>
    <row r="11" spans="1:7" s="19" customFormat="1" ht="14.25" customHeight="1">
      <c r="A11" s="3" t="s">
        <v>15</v>
      </c>
      <c r="B11" s="9" t="s">
        <v>44</v>
      </c>
      <c r="C11" s="14">
        <v>5400</v>
      </c>
      <c r="D11" s="16">
        <v>3921</v>
      </c>
      <c r="E11" s="14">
        <v>5541</v>
      </c>
      <c r="F11" s="23">
        <f aca="true" t="shared" si="0" ref="F11:F28">E11/C11</f>
        <v>1.0261111111111112</v>
      </c>
      <c r="G11" s="23">
        <f>E11/E3</f>
        <v>0.01272538117580593</v>
      </c>
    </row>
    <row r="12" spans="1:7" s="19" customFormat="1" ht="13.5">
      <c r="A12" s="3" t="s">
        <v>0</v>
      </c>
      <c r="B12" s="9" t="s">
        <v>45</v>
      </c>
      <c r="C12" s="14">
        <v>100800</v>
      </c>
      <c r="D12" s="16">
        <v>7644</v>
      </c>
      <c r="E12" s="14">
        <v>109792</v>
      </c>
      <c r="F12" s="23">
        <f t="shared" si="0"/>
        <v>1.0892063492063493</v>
      </c>
      <c r="G12" s="23">
        <f>E12/E3</f>
        <v>0.25214673345137784</v>
      </c>
    </row>
    <row r="13" spans="1:7" s="19" customFormat="1" ht="13.5">
      <c r="A13" s="3" t="s">
        <v>26</v>
      </c>
      <c r="B13" s="9" t="s">
        <v>27</v>
      </c>
      <c r="C13" s="14"/>
      <c r="D13" s="15"/>
      <c r="E13" s="14"/>
      <c r="F13" s="23"/>
      <c r="G13" s="23"/>
    </row>
    <row r="14" spans="1:7" s="19" customFormat="1" ht="13.5">
      <c r="A14" s="3" t="s">
        <v>1</v>
      </c>
      <c r="B14" s="9" t="s">
        <v>16</v>
      </c>
      <c r="C14" s="14">
        <v>4805</v>
      </c>
      <c r="D14" s="16">
        <v>2282</v>
      </c>
      <c r="E14" s="14">
        <v>4914</v>
      </c>
      <c r="F14" s="23">
        <f t="shared" si="0"/>
        <v>1.022684703433923</v>
      </c>
      <c r="G14" s="23">
        <f>E14/E3</f>
        <v>0.011285421963167359</v>
      </c>
    </row>
    <row r="15" spans="1:7" s="19" customFormat="1" ht="42" customHeight="1">
      <c r="A15" s="3" t="s">
        <v>28</v>
      </c>
      <c r="B15" s="9" t="s">
        <v>29</v>
      </c>
      <c r="C15" s="14">
        <v>40</v>
      </c>
      <c r="D15" s="16">
        <v>561</v>
      </c>
      <c r="E15" s="14">
        <v>45</v>
      </c>
      <c r="F15" s="23">
        <f t="shared" si="0"/>
        <v>1.125</v>
      </c>
      <c r="G15" s="23">
        <f>E15/E3</f>
        <v>0.00010334635497406007</v>
      </c>
    </row>
    <row r="16" spans="1:7" s="20" customFormat="1" ht="14.25">
      <c r="A16" s="30" t="s">
        <v>55</v>
      </c>
      <c r="B16" s="31"/>
      <c r="C16" s="42">
        <f>C17+C21+C22+C23+C24+C26+C27+C28+C25</f>
        <v>108717</v>
      </c>
      <c r="D16" s="42" t="e">
        <f>D17+D21+D22+D23+D24+D26+D27+D28+D25</f>
        <v>#REF!</v>
      </c>
      <c r="E16" s="42">
        <f>E17+E21+E22+E23+E24+E26+E27+E28+E25</f>
        <v>110341</v>
      </c>
      <c r="F16" s="32">
        <f t="shared" si="0"/>
        <v>1.0149378662030777</v>
      </c>
      <c r="G16" s="32">
        <f>E16/E3</f>
        <v>0.25340755898206135</v>
      </c>
    </row>
    <row r="17" spans="1:7" s="18" customFormat="1" ht="41.25">
      <c r="A17" s="6" t="s">
        <v>33</v>
      </c>
      <c r="B17" s="10" t="s">
        <v>32</v>
      </c>
      <c r="C17" s="14">
        <f>C18+C19+C20</f>
        <v>58087</v>
      </c>
      <c r="D17" s="14" t="e">
        <f>#REF!+D18+D19+D20</f>
        <v>#REF!</v>
      </c>
      <c r="E17" s="14">
        <f>E18+E19+E20</f>
        <v>58083</v>
      </c>
      <c r="F17" s="23">
        <f t="shared" si="0"/>
        <v>0.9999311377760944</v>
      </c>
      <c r="G17" s="23">
        <f>E17/E3</f>
        <v>0.13339258524351846</v>
      </c>
    </row>
    <row r="18" spans="1:7" s="19" customFormat="1" ht="28.5" customHeight="1">
      <c r="A18" s="3" t="s">
        <v>8</v>
      </c>
      <c r="B18" s="9" t="s">
        <v>34</v>
      </c>
      <c r="C18" s="14">
        <v>40650</v>
      </c>
      <c r="D18" s="16">
        <v>17992</v>
      </c>
      <c r="E18" s="16">
        <v>40992</v>
      </c>
      <c r="F18" s="23">
        <f t="shared" si="0"/>
        <v>1.0084132841328413</v>
      </c>
      <c r="G18" s="23">
        <f>E18/E3</f>
        <v>0.09414163962437044</v>
      </c>
    </row>
    <row r="19" spans="1:7" s="19" customFormat="1" ht="20.25">
      <c r="A19" s="3" t="s">
        <v>17</v>
      </c>
      <c r="B19" s="9" t="s">
        <v>35</v>
      </c>
      <c r="C19" s="14">
        <v>16390</v>
      </c>
      <c r="D19" s="16">
        <v>7238</v>
      </c>
      <c r="E19" s="16">
        <v>16045</v>
      </c>
      <c r="F19" s="23">
        <f t="shared" si="0"/>
        <v>0.9789505796217206</v>
      </c>
      <c r="G19" s="23">
        <f>E19/E3</f>
        <v>0.03684871701241764</v>
      </c>
    </row>
    <row r="20" spans="1:7" s="19" customFormat="1" ht="13.5">
      <c r="A20" s="3" t="s">
        <v>38</v>
      </c>
      <c r="B20" s="9"/>
      <c r="C20" s="14">
        <v>1047</v>
      </c>
      <c r="D20" s="16">
        <v>609</v>
      </c>
      <c r="E20" s="16">
        <v>1046</v>
      </c>
      <c r="F20" s="23">
        <f t="shared" si="0"/>
        <v>0.9990448901623686</v>
      </c>
      <c r="G20" s="23">
        <f>E20/E3</f>
        <v>0.002402228606730374</v>
      </c>
    </row>
    <row r="21" spans="1:7" s="19" customFormat="1" ht="27">
      <c r="A21" s="3" t="s">
        <v>10</v>
      </c>
      <c r="B21" s="9" t="s">
        <v>18</v>
      </c>
      <c r="C21" s="14">
        <v>1980</v>
      </c>
      <c r="D21" s="16">
        <v>1932</v>
      </c>
      <c r="E21" s="16">
        <v>2022</v>
      </c>
      <c r="F21" s="23">
        <f t="shared" si="0"/>
        <v>1.0212121212121212</v>
      </c>
      <c r="G21" s="23">
        <f>E21/E3</f>
        <v>0.0046436962168344325</v>
      </c>
    </row>
    <row r="22" spans="1:7" s="19" customFormat="1" ht="13.5">
      <c r="A22" s="3" t="s">
        <v>36</v>
      </c>
      <c r="B22" s="9" t="s">
        <v>37</v>
      </c>
      <c r="C22" s="14"/>
      <c r="D22" s="15"/>
      <c r="E22" s="16"/>
      <c r="F22" s="23"/>
      <c r="G22" s="23"/>
    </row>
    <row r="23" spans="1:7" s="19" customFormat="1" ht="27">
      <c r="A23" s="3" t="s">
        <v>19</v>
      </c>
      <c r="B23" s="9" t="s">
        <v>20</v>
      </c>
      <c r="C23" s="14"/>
      <c r="D23" s="16">
        <v>10</v>
      </c>
      <c r="E23" s="16"/>
      <c r="F23" s="23"/>
      <c r="G23" s="23"/>
    </row>
    <row r="24" spans="1:7" s="19" customFormat="1" ht="15.75" customHeight="1">
      <c r="A24" s="3" t="s">
        <v>70</v>
      </c>
      <c r="B24" s="9" t="s">
        <v>58</v>
      </c>
      <c r="C24" s="14">
        <v>26430</v>
      </c>
      <c r="D24" s="16">
        <v>29342</v>
      </c>
      <c r="E24" s="16">
        <v>26697</v>
      </c>
      <c r="F24" s="23">
        <f t="shared" si="0"/>
        <v>1.0101021566401815</v>
      </c>
      <c r="G24" s="23">
        <f>E24/E3</f>
        <v>0.061311947527610704</v>
      </c>
    </row>
    <row r="25" spans="1:7" s="19" customFormat="1" ht="15" customHeight="1">
      <c r="A25" s="3" t="s">
        <v>47</v>
      </c>
      <c r="B25" s="9" t="s">
        <v>59</v>
      </c>
      <c r="C25" s="14">
        <v>12100</v>
      </c>
      <c r="D25" s="16"/>
      <c r="E25" s="16">
        <v>12055</v>
      </c>
      <c r="F25" s="23">
        <f>E25/C25</f>
        <v>0.9962809917355372</v>
      </c>
      <c r="G25" s="23">
        <f>E25/E3</f>
        <v>0.027685340204717645</v>
      </c>
    </row>
    <row r="26" spans="1:7" s="19" customFormat="1" ht="13.5">
      <c r="A26" s="3" t="s">
        <v>2</v>
      </c>
      <c r="B26" s="9" t="s">
        <v>21</v>
      </c>
      <c r="C26" s="14"/>
      <c r="D26" s="15"/>
      <c r="E26" s="16"/>
      <c r="F26" s="23"/>
      <c r="G26" s="23"/>
    </row>
    <row r="27" spans="1:7" s="19" customFormat="1" ht="13.5">
      <c r="A27" s="3" t="s">
        <v>42</v>
      </c>
      <c r="B27" s="9" t="s">
        <v>22</v>
      </c>
      <c r="C27" s="14">
        <v>2920</v>
      </c>
      <c r="D27" s="16">
        <v>2501</v>
      </c>
      <c r="E27" s="16">
        <v>2908</v>
      </c>
      <c r="F27" s="23">
        <f t="shared" si="0"/>
        <v>0.9958904109589041</v>
      </c>
      <c r="G27" s="23">
        <f>E27/E3</f>
        <v>0.006678471116990371</v>
      </c>
    </row>
    <row r="28" spans="1:7" s="19" customFormat="1" ht="13.5">
      <c r="A28" s="3" t="s">
        <v>3</v>
      </c>
      <c r="B28" s="9" t="s">
        <v>23</v>
      </c>
      <c r="C28" s="14">
        <v>7200</v>
      </c>
      <c r="D28" s="16">
        <v>2626</v>
      </c>
      <c r="E28" s="16">
        <v>8576</v>
      </c>
      <c r="F28" s="23">
        <f t="shared" si="0"/>
        <v>1.191111111111111</v>
      </c>
      <c r="G28" s="23">
        <f>E28/E3</f>
        <v>0.019695518672389757</v>
      </c>
    </row>
    <row r="29" spans="1:7" s="21" customFormat="1" ht="28.5">
      <c r="A29" s="33" t="s">
        <v>56</v>
      </c>
      <c r="B29" s="27" t="s">
        <v>48</v>
      </c>
      <c r="C29" s="40">
        <f>C30+C31+C32</f>
        <v>663155</v>
      </c>
      <c r="D29" s="44"/>
      <c r="E29" s="51">
        <f>SUM(E30:E33)</f>
        <v>654550</v>
      </c>
      <c r="F29" s="38">
        <f>E29/C29</f>
        <v>0.98702414970859</v>
      </c>
      <c r="G29" s="38" t="s">
        <v>49</v>
      </c>
    </row>
    <row r="30" spans="1:7" s="21" customFormat="1" ht="29.25" customHeight="1">
      <c r="A30" s="46" t="s">
        <v>61</v>
      </c>
      <c r="B30" s="47" t="s">
        <v>62</v>
      </c>
      <c r="C30" s="14">
        <v>662465</v>
      </c>
      <c r="D30" s="48"/>
      <c r="E30" s="52">
        <v>656650</v>
      </c>
      <c r="F30" s="49">
        <f>E30/C30</f>
        <v>0.9912221777754296</v>
      </c>
      <c r="G30" s="49" t="s">
        <v>63</v>
      </c>
    </row>
    <row r="31" spans="1:7" s="21" customFormat="1" ht="30" customHeight="1">
      <c r="A31" s="46" t="s">
        <v>64</v>
      </c>
      <c r="B31" s="47" t="s">
        <v>65</v>
      </c>
      <c r="C31" s="14">
        <v>535</v>
      </c>
      <c r="D31" s="48"/>
      <c r="E31" s="52">
        <v>538</v>
      </c>
      <c r="F31" s="49">
        <f>E31/C31</f>
        <v>1.005607476635514</v>
      </c>
      <c r="G31" s="49" t="s">
        <v>63</v>
      </c>
    </row>
    <row r="32" spans="1:7" ht="27">
      <c r="A32" s="3" t="s">
        <v>66</v>
      </c>
      <c r="B32" s="9" t="s">
        <v>67</v>
      </c>
      <c r="C32" s="53">
        <v>155</v>
      </c>
      <c r="D32" s="50">
        <v>148</v>
      </c>
      <c r="E32" s="52">
        <v>169</v>
      </c>
      <c r="F32" s="49">
        <f>E32/C32</f>
        <v>1.0903225806451613</v>
      </c>
      <c r="G32" s="49" t="s">
        <v>63</v>
      </c>
    </row>
    <row r="33" spans="1:7" s="19" customFormat="1" ht="27">
      <c r="A33" s="3" t="s">
        <v>68</v>
      </c>
      <c r="B33" s="9" t="s">
        <v>69</v>
      </c>
      <c r="C33" s="14" t="s">
        <v>63</v>
      </c>
      <c r="D33" s="16">
        <v>6</v>
      </c>
      <c r="E33" s="52">
        <v>-2807</v>
      </c>
      <c r="F33" s="49" t="s">
        <v>63</v>
      </c>
      <c r="G33" s="49" t="s">
        <v>63</v>
      </c>
    </row>
    <row r="34" spans="1:7" s="22" customFormat="1" ht="27.75" customHeight="1">
      <c r="A34" s="28" t="s">
        <v>52</v>
      </c>
      <c r="B34" s="29"/>
      <c r="C34" s="45">
        <f>C29+C3</f>
        <v>1087243</v>
      </c>
      <c r="D34" s="45" t="e">
        <f>D29+D3</f>
        <v>#REF!</v>
      </c>
      <c r="E34" s="45">
        <f>E29+E3</f>
        <v>1089979</v>
      </c>
      <c r="F34" s="39">
        <f>E34/C34</f>
        <v>1.0025164567626557</v>
      </c>
      <c r="G34" s="39" t="s">
        <v>49</v>
      </c>
    </row>
    <row r="35" spans="1:7" ht="13.5">
      <c r="A35" s="55" t="s">
        <v>40</v>
      </c>
      <c r="B35" s="56"/>
      <c r="C35" s="56"/>
      <c r="D35" s="57"/>
      <c r="E35" s="17"/>
      <c r="F35" s="24"/>
      <c r="G35" s="24"/>
    </row>
    <row r="36" spans="1:4" ht="13.5">
      <c r="A36" s="11" t="s">
        <v>7</v>
      </c>
      <c r="B36" s="12"/>
      <c r="D36" s="13"/>
    </row>
    <row r="37" spans="1:4" ht="13.5">
      <c r="A37" s="11" t="s">
        <v>9</v>
      </c>
      <c r="B37" s="12"/>
      <c r="D37" s="13"/>
    </row>
    <row r="38" spans="1:4" ht="15" customHeight="1">
      <c r="A38" s="54" t="s">
        <v>25</v>
      </c>
      <c r="B38" s="54"/>
      <c r="D38" s="13"/>
    </row>
    <row r="39" spans="1:4" ht="15" customHeight="1">
      <c r="A39" s="54" t="s">
        <v>39</v>
      </c>
      <c r="B39" s="54"/>
      <c r="D39" s="13"/>
    </row>
    <row r="40" spans="1:4" ht="13.5">
      <c r="A40" s="11"/>
      <c r="B40" s="12"/>
      <c r="D40" s="13"/>
    </row>
    <row r="41" spans="1:4" ht="13.5">
      <c r="A41" s="11"/>
      <c r="B41" s="12"/>
      <c r="D41" s="13"/>
    </row>
    <row r="42" spans="1:4" ht="13.5">
      <c r="A42" s="11"/>
      <c r="B42" s="12"/>
      <c r="D42" s="13"/>
    </row>
    <row r="43" spans="1:4" ht="13.5">
      <c r="A43" s="11"/>
      <c r="B43" s="12"/>
      <c r="D43" s="13"/>
    </row>
    <row r="44" spans="1:4" ht="13.5">
      <c r="A44" s="11"/>
      <c r="B44" s="12"/>
      <c r="D44" s="13"/>
    </row>
    <row r="45" spans="1:4" ht="13.5">
      <c r="A45" s="11"/>
      <c r="B45" s="12"/>
      <c r="D45" s="13"/>
    </row>
    <row r="46" spans="1:4" ht="13.5">
      <c r="A46" s="11"/>
      <c r="B46" s="12"/>
      <c r="D46" s="13"/>
    </row>
    <row r="47" spans="1:4" ht="13.5">
      <c r="A47" s="11"/>
      <c r="B47" s="12"/>
      <c r="D47" s="13"/>
    </row>
    <row r="48" spans="1:4" ht="13.5">
      <c r="A48" s="11"/>
      <c r="B48" s="12"/>
      <c r="D48" s="13"/>
    </row>
    <row r="49" spans="1:4" ht="13.5">
      <c r="A49" s="11"/>
      <c r="B49" s="12"/>
      <c r="D49" s="13"/>
    </row>
    <row r="50" spans="1:4" ht="13.5">
      <c r="A50" s="11"/>
      <c r="B50" s="12"/>
      <c r="D50" s="13"/>
    </row>
    <row r="51" spans="1:4" ht="13.5">
      <c r="A51" s="11"/>
      <c r="B51" s="12"/>
      <c r="D51" s="13"/>
    </row>
    <row r="52" spans="1:4" ht="13.5">
      <c r="A52" s="11"/>
      <c r="B52" s="12"/>
      <c r="D52" s="13"/>
    </row>
    <row r="53" spans="1:4" ht="13.5">
      <c r="A53" s="11"/>
      <c r="B53" s="12"/>
      <c r="D53" s="13"/>
    </row>
    <row r="54" spans="1:4" ht="13.5">
      <c r="A54" s="11"/>
      <c r="B54" s="12"/>
      <c r="D54" s="13"/>
    </row>
    <row r="55" spans="1:4" ht="13.5">
      <c r="A55" s="11"/>
      <c r="B55" s="12"/>
      <c r="D55" s="13"/>
    </row>
    <row r="56" spans="1:4" ht="13.5">
      <c r="A56" s="11"/>
      <c r="B56" s="12"/>
      <c r="D56" s="13"/>
    </row>
    <row r="57" spans="1:4" ht="13.5">
      <c r="A57" s="11"/>
      <c r="B57" s="12"/>
      <c r="D57" s="13"/>
    </row>
    <row r="58" spans="1:4" ht="13.5">
      <c r="A58" s="11"/>
      <c r="B58" s="12"/>
      <c r="D58" s="13"/>
    </row>
    <row r="59" spans="1:4" ht="13.5">
      <c r="A59" s="11"/>
      <c r="B59" s="12"/>
      <c r="D59" s="13"/>
    </row>
    <row r="60" spans="1:4" ht="13.5">
      <c r="A60" s="11"/>
      <c r="B60" s="12"/>
      <c r="D60" s="13"/>
    </row>
    <row r="61" spans="1:4" ht="13.5">
      <c r="A61" s="11"/>
      <c r="B61" s="12"/>
      <c r="D61" s="13"/>
    </row>
    <row r="62" spans="1:4" ht="13.5">
      <c r="A62" s="11"/>
      <c r="B62" s="12"/>
      <c r="D62" s="13"/>
    </row>
    <row r="63" spans="1:4" ht="13.5">
      <c r="A63" s="11"/>
      <c r="B63" s="12"/>
      <c r="D63" s="13"/>
    </row>
    <row r="64" spans="1:4" ht="13.5">
      <c r="A64" s="11"/>
      <c r="B64" s="12"/>
      <c r="D64" s="13"/>
    </row>
    <row r="65" spans="1:4" ht="13.5">
      <c r="A65" s="11"/>
      <c r="B65" s="12"/>
      <c r="D65" s="13"/>
    </row>
    <row r="66" spans="1:4" ht="13.5">
      <c r="A66" s="11"/>
      <c r="B66" s="12"/>
      <c r="D66" s="13"/>
    </row>
    <row r="67" spans="1:4" ht="13.5">
      <c r="A67" s="11"/>
      <c r="B67" s="12"/>
      <c r="D67" s="13"/>
    </row>
    <row r="68" spans="1:4" ht="13.5">
      <c r="A68" s="11"/>
      <c r="B68" s="12"/>
      <c r="D68" s="13"/>
    </row>
    <row r="69" spans="1:4" ht="13.5">
      <c r="A69" s="11"/>
      <c r="B69" s="12"/>
      <c r="D69" s="13"/>
    </row>
    <row r="70" spans="1:4" ht="13.5">
      <c r="A70" s="11"/>
      <c r="B70" s="12"/>
      <c r="D70" s="13"/>
    </row>
    <row r="71" spans="1:4" ht="13.5">
      <c r="A71" s="11"/>
      <c r="B71" s="12"/>
      <c r="D71" s="13"/>
    </row>
    <row r="72" spans="1:4" ht="13.5">
      <c r="A72" s="11"/>
      <c r="B72" s="12"/>
      <c r="D72" s="13"/>
    </row>
    <row r="73" spans="1:4" ht="13.5">
      <c r="A73" s="11"/>
      <c r="B73" s="12"/>
      <c r="D73" s="13"/>
    </row>
    <row r="74" spans="1:4" ht="13.5">
      <c r="A74" s="11"/>
      <c r="B74" s="12"/>
      <c r="D74" s="13"/>
    </row>
    <row r="75" spans="1:4" ht="13.5">
      <c r="A75" s="11"/>
      <c r="B75" s="12"/>
      <c r="D75" s="13"/>
    </row>
  </sheetData>
  <sheetProtection formatCells="0" formatColumns="0" formatRows="0" insertColumns="0" insertRows="0" insertHyperlinks="0" deleteColumns="0" deleteRows="0" sort="0" autoFilter="0" pivotTables="0"/>
  <mergeCells count="4">
    <mergeCell ref="A38:B38"/>
    <mergeCell ref="A39:B39"/>
    <mergeCell ref="A35:D35"/>
    <mergeCell ref="A1:G1"/>
  </mergeCells>
  <printOptions horizontalCentered="1"/>
  <pageMargins left="0" right="0" top="0.15748031496062992" bottom="0.2755905511811024" header="0.15748031496062992" footer="0.275590551181102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Беляев А.В.</dc:creator>
  <cp:keywords/>
  <dc:description/>
  <cp:lastModifiedBy>sedap</cp:lastModifiedBy>
  <cp:lastPrinted>2013-01-15T10:35:32Z</cp:lastPrinted>
  <dcterms:created xsi:type="dcterms:W3CDTF">2000-04-06T09:59:55Z</dcterms:created>
  <dcterms:modified xsi:type="dcterms:W3CDTF">2013-01-15T11:15:06Z</dcterms:modified>
  <cp:category/>
  <cp:version/>
  <cp:contentType/>
  <cp:contentStatus/>
</cp:coreProperties>
</file>